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BILANT 31.12.2023" sheetId="1" r:id="rId1"/>
    <sheet name="CPP 31.12.2023" sheetId="2" r:id="rId2"/>
    <sheet name="FLUX TREZORERIE 31.12.2023" sheetId="3" r:id="rId3"/>
    <sheet name="ALTE ELEMENTE 31.12.2023" sheetId="5" r:id="rId4"/>
  </sheets>
  <definedNames>
    <definedName name="_xlnm.Print_Titles" localSheetId="0">'BILANT 31.12.2023'!$1:$2</definedName>
    <definedName name="_xlnm.Print_Titles" localSheetId="1">'CPP 31.12.2023'!$1:$2</definedName>
  </definedNames>
  <calcPr calcId="145621"/>
</workbook>
</file>

<file path=xl/calcChain.xml><?xml version="1.0" encoding="utf-8"?>
<calcChain xmlns="http://schemas.openxmlformats.org/spreadsheetml/2006/main">
  <c r="D13" i="5" l="1"/>
  <c r="C13" i="5"/>
  <c r="D15" i="5" l="1"/>
  <c r="C15" i="5"/>
  <c r="D24" i="2"/>
  <c r="C24" i="2"/>
  <c r="D20" i="2"/>
  <c r="C20" i="2"/>
  <c r="D11" i="2"/>
  <c r="C11" i="2"/>
  <c r="D47" i="1"/>
  <c r="D46" i="1"/>
  <c r="C46" i="1"/>
  <c r="D44" i="1"/>
  <c r="C44" i="1"/>
  <c r="D36" i="1"/>
  <c r="C36" i="1"/>
  <c r="D31" i="1"/>
  <c r="C31" i="1"/>
  <c r="D20" i="1"/>
  <c r="C20" i="1"/>
  <c r="D13" i="1"/>
  <c r="C13" i="1"/>
  <c r="C21" i="2" l="1"/>
  <c r="C25" i="2" s="1"/>
  <c r="C27" i="2" s="1"/>
  <c r="D21" i="2"/>
  <c r="D25" i="2" s="1"/>
  <c r="D27" i="2" s="1"/>
  <c r="C47" i="1"/>
  <c r="C48" i="1" s="1"/>
  <c r="C21" i="1"/>
  <c r="D48" i="1"/>
  <c r="D21" i="1"/>
  <c r="C12" i="3"/>
  <c r="D12" i="3"/>
  <c r="C22" i="3"/>
  <c r="D22" i="3"/>
  <c r="C26" i="3"/>
  <c r="D26" i="3"/>
  <c r="D28" i="3" l="1"/>
  <c r="D31" i="3" s="1"/>
  <c r="C28" i="3"/>
  <c r="C31" i="3" s="1"/>
</calcChain>
</file>

<file path=xl/sharedStrings.xml><?xml version="1.0" encoding="utf-8"?>
<sst xmlns="http://schemas.openxmlformats.org/spreadsheetml/2006/main" count="176" uniqueCount="127">
  <si>
    <t/>
  </si>
  <si>
    <t>Nota</t>
  </si>
  <si>
    <t>ACTIVE</t>
  </si>
  <si>
    <t>ACTIVE IMOBILIZATE</t>
  </si>
  <si>
    <t>6</t>
  </si>
  <si>
    <t>5</t>
  </si>
  <si>
    <t>Investitii imobiliare</t>
  </si>
  <si>
    <t>32</t>
  </si>
  <si>
    <t>7</t>
  </si>
  <si>
    <t>17</t>
  </si>
  <si>
    <t>31</t>
  </si>
  <si>
    <t>TOTAL ACTIVE IMOBILIZATE</t>
  </si>
  <si>
    <t>ACTIVE CIRCULANTE</t>
  </si>
  <si>
    <t>Stocuri</t>
  </si>
  <si>
    <t>10</t>
  </si>
  <si>
    <t>8, 9,18</t>
  </si>
  <si>
    <t>23</t>
  </si>
  <si>
    <t>11</t>
  </si>
  <si>
    <t>TOTAL ACTIVE CIRCULANTE</t>
  </si>
  <si>
    <t>TOTAL ACTIVE</t>
  </si>
  <si>
    <t>CAPITALURI PROPRII SI DATORII</t>
  </si>
  <si>
    <t>CAPITAL SI REZERVE</t>
  </si>
  <si>
    <t>Capital social</t>
  </si>
  <si>
    <t>12</t>
  </si>
  <si>
    <t>Rezultat curent</t>
  </si>
  <si>
    <t>Rezultatul reportat</t>
  </si>
  <si>
    <t>Rezerve</t>
  </si>
  <si>
    <t>Repartizarea profitului pentru rezerve legale</t>
  </si>
  <si>
    <t>TOTAL CAPITALURI PROPRII</t>
  </si>
  <si>
    <t>DATORII PE TERMEN LUNG</t>
  </si>
  <si>
    <t>Datorii privind impozitul pe profit amanat</t>
  </si>
  <si>
    <t>14</t>
  </si>
  <si>
    <t>Alte datorii pe termen lung</t>
  </si>
  <si>
    <t>16</t>
  </si>
  <si>
    <t>TOTAL DATORII PE TERMEN LUNG</t>
  </si>
  <si>
    <t>PROVIZIOANE PE TERMEN LUNG</t>
  </si>
  <si>
    <t>13</t>
  </si>
  <si>
    <t>DATORII CURENTE</t>
  </si>
  <si>
    <t>Datorii comerciale</t>
  </si>
  <si>
    <t>15,18</t>
  </si>
  <si>
    <t>Datoria cu impozitul pe profit curent</t>
  </si>
  <si>
    <t>Alte datorii curente</t>
  </si>
  <si>
    <t>TOTAL DATORII CURENTE</t>
  </si>
  <si>
    <t>PROVIZIOANE PE TERMEN SCURT</t>
  </si>
  <si>
    <t>TOTAL PROVIZIOANE</t>
  </si>
  <si>
    <t>TOTAL DATORII</t>
  </si>
  <si>
    <t>TOTAL CAPITALURI PROPRII, DATORII SI PROVIZIOANE</t>
  </si>
  <si>
    <t>Venituri din exploatare</t>
  </si>
  <si>
    <t>Venituri din vanzari</t>
  </si>
  <si>
    <t>19</t>
  </si>
  <si>
    <t>Alte venituri</t>
  </si>
  <si>
    <t>Venituri aferente stocurilor de produse finite si de productie in curs de executie</t>
  </si>
  <si>
    <t>Venituri din productia de imobilizari</t>
  </si>
  <si>
    <t>Venituri din subventii de exploatare</t>
  </si>
  <si>
    <t>Total venituri din exploatare</t>
  </si>
  <si>
    <t>Cheltuieli de exploatare</t>
  </si>
  <si>
    <t>Cheltuieli materiale</t>
  </si>
  <si>
    <t>20</t>
  </si>
  <si>
    <t>Cheltuieli cu beneficiile angajatilor</t>
  </si>
  <si>
    <t>Cheltuieli cu amortizarea imobilizarilor</t>
  </si>
  <si>
    <t>5; 6; 20</t>
  </si>
  <si>
    <t>Venituri (cheltuieli) nete din ajustari privind activele curente</t>
  </si>
  <si>
    <t>Venituri (cheltuieli) nete din ajustari privind provizioanele</t>
  </si>
  <si>
    <t>Cheltuieli privind prestatiile externe</t>
  </si>
  <si>
    <t>Alte cheltuieli</t>
  </si>
  <si>
    <t>Total cheltuieli de exploatare</t>
  </si>
  <si>
    <t>Profit / (pierdere) din activitatea de exploatare</t>
  </si>
  <si>
    <t>Venituri financiare</t>
  </si>
  <si>
    <t>21</t>
  </si>
  <si>
    <t>Cheltuieli financiare</t>
  </si>
  <si>
    <t>22</t>
  </si>
  <si>
    <t>Profit / (pierdere) financiara</t>
  </si>
  <si>
    <t>Profit inainte de impozitare</t>
  </si>
  <si>
    <t>Impozitul pe profit curent si amanat</t>
  </si>
  <si>
    <t>17; 23</t>
  </si>
  <si>
    <t>Profit net al perioadei</t>
  </si>
  <si>
    <t xml:space="preserve">Numerar şi echivalente de numerar  la sfârşitul perioadei                                              </t>
  </si>
  <si>
    <t xml:space="preserve">Efectul variaţiei cursului de schimb valutar asupra numerarului şi echivalentelor de numerar          </t>
  </si>
  <si>
    <t>Numerar şi echivalente de numerar la începutul perioadei</t>
  </si>
  <si>
    <t>Creșterea netă a numerarului şi a echivalentelor de numerar</t>
  </si>
  <si>
    <t>NUMERAR NET DIN ACTIVITĂŢI DE FINANŢARE</t>
  </si>
  <si>
    <t>dividende brute plătite</t>
  </si>
  <si>
    <t>FLUXURI  DE TREZORERIE  DIN  ACTIVITĂŢI DE FINANŢARE</t>
  </si>
  <si>
    <t>NUMERAR NET DIN ACTIVITĂŢI DE INVESTIŢII</t>
  </si>
  <si>
    <t>FLUXURI  DE TREZORERIE  DIN  ACTIVITĂŢI DE INVESTIŢII</t>
  </si>
  <si>
    <t>NUMERAR NET DIN  ACTIVITĂŢI  DE  EXPLOATARE</t>
  </si>
  <si>
    <t>FLUXURI  DE TREZORERIE  DIN   ACTIVITĂŢI DE EXPLOATARE</t>
  </si>
  <si>
    <t>Impozit pe profit amânat recunoscut pe seama 
capitalurilor proprii</t>
  </si>
  <si>
    <t>Profitul net al perioadei</t>
  </si>
  <si>
    <t>Reevaluarea la valoarea justă a instrumentelor de 
capitaluri proprii prin alte elemente ale rezultatului 
global</t>
  </si>
  <si>
    <t>Alte elemente ale rezultatului global</t>
  </si>
  <si>
    <t>Total rezultat global aferent perioadei</t>
  </si>
  <si>
    <t>Încasări de la clienţi</t>
  </si>
  <si>
    <t>Recuperări de taxe de la Bugetul Statului</t>
  </si>
  <si>
    <t>Încasări subvenții de la Bugetul Statului</t>
  </si>
  <si>
    <t>Plăţi taxe şi impozite la Bugetul Statului</t>
  </si>
  <si>
    <t xml:space="preserve">Încasări dobânzi din depozite bancare </t>
  </si>
  <si>
    <t xml:space="preserve">Plăţi pentru achiziţionarea de imobilizări corporale şi necorporale                                                            </t>
  </si>
  <si>
    <t>Imobilizări necorporale</t>
  </si>
  <si>
    <t>Imobilizări corporale</t>
  </si>
  <si>
    <t>Drepturi de utilizare a activelor luate în leasing</t>
  </si>
  <si>
    <t>Imobilizări financiare</t>
  </si>
  <si>
    <t>Creanțe privind impozitul pe profit amânat</t>
  </si>
  <si>
    <t>Creanțe privind impozitul pe profit curent</t>
  </si>
  <si>
    <t>Creanțe comerciale și alte creanțe</t>
  </si>
  <si>
    <t>Cheltuieli înregistrate în avans pe termen scurt</t>
  </si>
  <si>
    <t>Numerar și echivalente de numerar</t>
  </si>
  <si>
    <t>Impozit pe profit amânat recunoscut pe seama capitalurilor proprii</t>
  </si>
  <si>
    <t>Subvenții pentru investiții pe termen lung</t>
  </si>
  <si>
    <t>Venituri înregistrate în avans</t>
  </si>
  <si>
    <t>Subvenții pentru investitii pe termen scurt</t>
  </si>
  <si>
    <t>31 decembrie 2022</t>
  </si>
  <si>
    <t xml:space="preserve">Plăţi pentru achiziţionarea de imobilizări financiare                                                      </t>
  </si>
  <si>
    <t>7,27</t>
  </si>
  <si>
    <t>AEROSTAR S.A. BACĂU
SITUAȚIA INDIVIDUALĂ A POZIȚIEI FINANCIARE
PENTRU 31 DECEMBRIE 2023
(toate sumele sunt exprimate în mii lei, dacă nu se specifică altfel)</t>
  </si>
  <si>
    <t>31 decembrie 2023</t>
  </si>
  <si>
    <r>
      <t xml:space="preserve">AEROSTAR S.A. BACAU
SITUATIA INDIVIDUALA A PROFITULUI SAU A PIERDERII
PENTRU 31 DECEMBRIE 2023
</t>
    </r>
    <r>
      <rPr>
        <b/>
        <u/>
        <sz val="12"/>
        <color rgb="FF000000"/>
        <rFont val="Times New Roman"/>
        <family val="1"/>
      </rPr>
      <t>(toate sumele sunt exprimate in mii lei, daca nu se specifica altfel)</t>
    </r>
  </si>
  <si>
    <r>
      <t xml:space="preserve">AEROSTAR S.A. BACAU
SITUAȚIA INDIVIDUALĂ A FLUXURILOR DE TREZORERIE 
(METODA DIRECTĂ)
PENTRU 31 DECEMBRIE 2023
</t>
    </r>
    <r>
      <rPr>
        <b/>
        <u/>
        <sz val="12"/>
        <rFont val="Times New Roman"/>
        <family val="1"/>
      </rPr>
      <t>(toate sumele sunt exprimate in mii lei, daca nu se specifica altfel)</t>
    </r>
  </si>
  <si>
    <t xml:space="preserve">Plăţi către furnizori </t>
  </si>
  <si>
    <t>Plăţi către  angajati</t>
  </si>
  <si>
    <t>Plăţi impozit pe profit la Bugetul Statului</t>
  </si>
  <si>
    <t>Încasări din vanzarea de imobilizari financiare</t>
  </si>
  <si>
    <t xml:space="preserve">Încasări fonduri nerambursabile de la Bugetul Statului </t>
  </si>
  <si>
    <t>Încasări dividende de la alte entitati</t>
  </si>
  <si>
    <t>Încasări dividende de la entitati afiliate</t>
  </si>
  <si>
    <t>AEROSTAR S.A. BACĂU
SITUAȚIA INDIVIDUALĂ A ALTOR ELEMENTE ALE REZULTATULUI GLOBAL
PENTRU 31 DECEMBRIE 2023
(toate sumele sunt exprimate în mii lei, dacă nu se specifică altfel)</t>
  </si>
  <si>
    <t>Castig transferat in rezultatul reportat aferent vanzarii instrumentelor de capitaluri proprii prin AECP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</si>
</sst>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10809]#,##0;\(#,##0\);&quot;-&quot;"/>
    <numFmt numFmtId="165" formatCode="_-* #,##0.00\ _l_e_i_-;\-* #,##0.00\ _l_e_i_-;_-* &quot;-&quot;??\ _l_e_i_-;_-@_-"/>
    <numFmt numFmtId="166" formatCode="_-* #,##0\ _l_e_i_-;\-* #,##0\ _l_e_i_-;_-* &quot;-&quot;??\ _l_e_i_-;_-@_-"/>
  </numFmts>
  <fonts count="12" x14ac:knownFonts="1">
    <font>
      <sz val="11"/>
      <color rgb="FF000000"/>
      <name val="Calibri"/>
      <family val="2"/>
      <scheme val="minor"/>
    </font>
    <font>
      <sz val="10"/>
      <name val="Arial"/>
      <charset val="238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2"/>
      <name val="Times New Roman"/>
      <family val="1"/>
    </font>
    <font>
      <b/>
      <u/>
      <sz val="12"/>
      <name val="Times New Roman"/>
      <family val="1"/>
    </font>
    <font>
      <b/>
      <u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166" fontId="2" fillId="0" borderId="0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41" fontId="4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4" fillId="0" borderId="0" xfId="1" applyFont="1"/>
    <xf numFmtId="0" fontId="6" fillId="0" borderId="2" xfId="1" applyFont="1" applyBorder="1" applyAlignment="1">
      <alignment vertical="center" wrapText="1"/>
    </xf>
    <xf numFmtId="41" fontId="4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41" fontId="4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41" fontId="2" fillId="0" borderId="0" xfId="1" applyNumberFormat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0" xfId="1" applyFont="1"/>
    <xf numFmtId="41" fontId="2" fillId="2" borderId="0" xfId="1" applyNumberFormat="1" applyFont="1" applyFill="1" applyAlignment="1">
      <alignment vertical="center"/>
    </xf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top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wrapText="1"/>
    </xf>
    <xf numFmtId="0" fontId="4" fillId="0" borderId="6" xfId="0" applyFont="1" applyBorder="1"/>
    <xf numFmtId="41" fontId="4" fillId="0" borderId="6" xfId="0" applyNumberFormat="1" applyFont="1" applyBorder="1"/>
    <xf numFmtId="0" fontId="2" fillId="0" borderId="6" xfId="0" applyFont="1" applyBorder="1"/>
    <xf numFmtId="0" fontId="6" fillId="0" borderId="0" xfId="0" applyFont="1" applyAlignment="1">
      <alignment horizontal="left" vertical="top" wrapText="1" readingOrder="1"/>
    </xf>
    <xf numFmtId="0" fontId="5" fillId="0" borderId="8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0" fontId="5" fillId="0" borderId="10" xfId="0" applyFont="1" applyBorder="1" applyAlignment="1">
      <alignment vertical="top" wrapText="1" readingOrder="1"/>
    </xf>
    <xf numFmtId="164" fontId="5" fillId="0" borderId="10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vertical="top" wrapText="1" readingOrder="1"/>
    </xf>
    <xf numFmtId="164" fontId="5" fillId="0" borderId="9" xfId="0" applyNumberFormat="1" applyFont="1" applyBorder="1" applyAlignment="1">
      <alignment horizontal="righ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41" fontId="4" fillId="0" borderId="5" xfId="0" applyNumberFormat="1" applyFont="1" applyBorder="1"/>
    <xf numFmtId="164" fontId="5" fillId="0" borderId="11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tabSelected="1" zoomScaleNormal="100" workbookViewId="0">
      <pane ySplit="2" topLeftCell="A3" activePane="bottomLeft" state="frozen"/>
      <selection pane="bottomLeft" activeCell="C48" sqref="C48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5" width="14.7109375" style="26" customWidth="1"/>
    <col min="6" max="6" width="20" style="26" customWidth="1"/>
    <col min="7" max="16384" width="9.140625" style="26"/>
  </cols>
  <sheetData>
    <row r="1" spans="1:4" ht="1.35" customHeight="1" x14ac:dyDescent="0.25"/>
    <row r="2" spans="1:4" ht="65.25" customHeight="1" x14ac:dyDescent="0.25">
      <c r="A2" s="69" t="s">
        <v>114</v>
      </c>
      <c r="B2" s="69"/>
      <c r="C2" s="69"/>
      <c r="D2" s="69"/>
    </row>
    <row r="3" spans="1:4" x14ac:dyDescent="0.25">
      <c r="A3" s="39"/>
      <c r="B3" s="39"/>
      <c r="C3" s="39"/>
      <c r="D3" s="39"/>
    </row>
    <row r="4" spans="1:4" ht="18.75" customHeight="1" thickBot="1" x14ac:dyDescent="0.3">
      <c r="A4" s="27" t="s">
        <v>0</v>
      </c>
      <c r="B4" s="28" t="s">
        <v>1</v>
      </c>
      <c r="C4" s="40" t="s">
        <v>115</v>
      </c>
      <c r="D4" s="40" t="s">
        <v>111</v>
      </c>
    </row>
    <row r="5" spans="1:4" x14ac:dyDescent="0.25">
      <c r="A5" s="27" t="s">
        <v>2</v>
      </c>
      <c r="B5" s="29"/>
      <c r="C5" s="30" t="s">
        <v>0</v>
      </c>
      <c r="D5" s="30" t="s">
        <v>0</v>
      </c>
    </row>
    <row r="6" spans="1:4" x14ac:dyDescent="0.25">
      <c r="A6" s="27" t="s">
        <v>3</v>
      </c>
      <c r="B6" s="29"/>
      <c r="C6" s="30" t="s">
        <v>0</v>
      </c>
      <c r="D6" s="30" t="s">
        <v>0</v>
      </c>
    </row>
    <row r="7" spans="1:4" x14ac:dyDescent="0.25">
      <c r="A7" s="31" t="s">
        <v>99</v>
      </c>
      <c r="B7" s="29" t="s">
        <v>4</v>
      </c>
      <c r="C7" s="32">
        <v>159487</v>
      </c>
      <c r="D7" s="32">
        <v>166176</v>
      </c>
    </row>
    <row r="8" spans="1:4" x14ac:dyDescent="0.25">
      <c r="A8" s="31" t="s">
        <v>98</v>
      </c>
      <c r="B8" s="29" t="s">
        <v>5</v>
      </c>
      <c r="C8" s="32">
        <v>1808</v>
      </c>
      <c r="D8" s="32">
        <v>859</v>
      </c>
    </row>
    <row r="9" spans="1:4" x14ac:dyDescent="0.25">
      <c r="A9" s="31" t="s">
        <v>6</v>
      </c>
      <c r="B9" s="29" t="s">
        <v>4</v>
      </c>
      <c r="C9" s="32">
        <v>7296</v>
      </c>
      <c r="D9" s="32">
        <v>6514</v>
      </c>
    </row>
    <row r="10" spans="1:4" x14ac:dyDescent="0.25">
      <c r="A10" s="31" t="s">
        <v>100</v>
      </c>
      <c r="B10" s="29" t="s">
        <v>7</v>
      </c>
      <c r="C10" s="32">
        <v>1746</v>
      </c>
      <c r="D10" s="32">
        <v>1753</v>
      </c>
    </row>
    <row r="11" spans="1:4" x14ac:dyDescent="0.25">
      <c r="A11" s="31" t="s">
        <v>101</v>
      </c>
      <c r="B11" s="29" t="s">
        <v>8</v>
      </c>
      <c r="C11" s="32">
        <v>57732</v>
      </c>
      <c r="D11" s="32">
        <v>59029</v>
      </c>
    </row>
    <row r="12" spans="1:4" x14ac:dyDescent="0.25">
      <c r="A12" s="31" t="s">
        <v>102</v>
      </c>
      <c r="B12" s="29" t="s">
        <v>9</v>
      </c>
      <c r="C12" s="32">
        <v>20316</v>
      </c>
      <c r="D12" s="32">
        <v>18049</v>
      </c>
    </row>
    <row r="13" spans="1:4" x14ac:dyDescent="0.25">
      <c r="A13" s="33" t="s">
        <v>11</v>
      </c>
      <c r="B13" s="29"/>
      <c r="C13" s="34">
        <f>SUM(C7:C12)</f>
        <v>248385</v>
      </c>
      <c r="D13" s="34">
        <f>SUM(D7:D12)</f>
        <v>252380</v>
      </c>
    </row>
    <row r="14" spans="1:4" x14ac:dyDescent="0.25">
      <c r="A14" s="59" t="s">
        <v>12</v>
      </c>
      <c r="B14" s="29"/>
      <c r="C14" s="52" t="s">
        <v>0</v>
      </c>
      <c r="D14" s="52" t="s">
        <v>0</v>
      </c>
    </row>
    <row r="15" spans="1:4" x14ac:dyDescent="0.25">
      <c r="A15" s="31" t="s">
        <v>13</v>
      </c>
      <c r="B15" s="29" t="s">
        <v>14</v>
      </c>
      <c r="C15" s="32">
        <v>161042</v>
      </c>
      <c r="D15" s="32">
        <v>130610</v>
      </c>
    </row>
    <row r="16" spans="1:4" x14ac:dyDescent="0.25">
      <c r="A16" s="31" t="s">
        <v>104</v>
      </c>
      <c r="B16" s="29" t="s">
        <v>15</v>
      </c>
      <c r="C16" s="32">
        <v>90175</v>
      </c>
      <c r="D16" s="32">
        <v>83982</v>
      </c>
    </row>
    <row r="17" spans="1:4" x14ac:dyDescent="0.25">
      <c r="A17" s="31" t="s">
        <v>103</v>
      </c>
      <c r="B17" s="29" t="s">
        <v>16</v>
      </c>
      <c r="C17" s="32">
        <v>262</v>
      </c>
      <c r="D17" s="32">
        <v>0</v>
      </c>
    </row>
    <row r="18" spans="1:4" x14ac:dyDescent="0.25">
      <c r="A18" s="31" t="s">
        <v>105</v>
      </c>
      <c r="B18" s="29" t="s">
        <v>10</v>
      </c>
      <c r="C18" s="32">
        <v>789</v>
      </c>
      <c r="D18" s="32">
        <v>617</v>
      </c>
    </row>
    <row r="19" spans="1:4" x14ac:dyDescent="0.25">
      <c r="A19" s="56" t="s">
        <v>106</v>
      </c>
      <c r="B19" s="29" t="s">
        <v>17</v>
      </c>
      <c r="C19" s="58">
        <v>245792</v>
      </c>
      <c r="D19" s="58">
        <v>246173</v>
      </c>
    </row>
    <row r="20" spans="1:4" x14ac:dyDescent="0.25">
      <c r="A20" s="50" t="s">
        <v>18</v>
      </c>
      <c r="B20" s="29"/>
      <c r="C20" s="53">
        <f>SUM(C15:C19)</f>
        <v>498060</v>
      </c>
      <c r="D20" s="53">
        <f>SUM(D15:D19)</f>
        <v>461382</v>
      </c>
    </row>
    <row r="21" spans="1:4" x14ac:dyDescent="0.25">
      <c r="A21" s="51" t="s">
        <v>19</v>
      </c>
      <c r="B21" s="29"/>
      <c r="C21" s="57">
        <f>C13+C20</f>
        <v>746445</v>
      </c>
      <c r="D21" s="57">
        <f>D13+D20</f>
        <v>713762</v>
      </c>
    </row>
    <row r="22" spans="1:4" x14ac:dyDescent="0.25">
      <c r="A22" s="27"/>
      <c r="B22" s="29"/>
      <c r="C22" s="60"/>
      <c r="D22" s="60"/>
    </row>
    <row r="23" spans="1:4" x14ac:dyDescent="0.25">
      <c r="A23" s="27" t="s">
        <v>20</v>
      </c>
      <c r="B23" s="29"/>
      <c r="C23" s="30" t="s">
        <v>0</v>
      </c>
      <c r="D23" s="30" t="s">
        <v>0</v>
      </c>
    </row>
    <row r="24" spans="1:4" x14ac:dyDescent="0.25">
      <c r="A24" s="27" t="s">
        <v>21</v>
      </c>
      <c r="B24" s="29"/>
      <c r="C24" s="30" t="s">
        <v>0</v>
      </c>
      <c r="D24" s="30" t="s">
        <v>0</v>
      </c>
    </row>
    <row r="25" spans="1:4" x14ac:dyDescent="0.25">
      <c r="A25" s="31" t="s">
        <v>22</v>
      </c>
      <c r="B25" s="29" t="s">
        <v>23</v>
      </c>
      <c r="C25" s="32">
        <v>48729</v>
      </c>
      <c r="D25" s="32">
        <v>48729</v>
      </c>
    </row>
    <row r="26" spans="1:4" x14ac:dyDescent="0.25">
      <c r="A26" s="31" t="s">
        <v>24</v>
      </c>
      <c r="B26" s="29" t="s">
        <v>23</v>
      </c>
      <c r="C26" s="32">
        <v>93028</v>
      </c>
      <c r="D26" s="32">
        <v>90273</v>
      </c>
    </row>
    <row r="27" spans="1:4" x14ac:dyDescent="0.25">
      <c r="A27" s="31" t="s">
        <v>25</v>
      </c>
      <c r="B27" s="29" t="s">
        <v>23</v>
      </c>
      <c r="C27" s="32">
        <v>51577</v>
      </c>
      <c r="D27" s="32">
        <v>50938</v>
      </c>
    </row>
    <row r="28" spans="1:4" x14ac:dyDescent="0.25">
      <c r="A28" s="31" t="s">
        <v>26</v>
      </c>
      <c r="B28" s="29" t="s">
        <v>23</v>
      </c>
      <c r="C28" s="32">
        <v>410028</v>
      </c>
      <c r="D28" s="32">
        <v>331384</v>
      </c>
    </row>
    <row r="29" spans="1:4" ht="31.5" x14ac:dyDescent="0.25">
      <c r="A29" s="31" t="s">
        <v>107</v>
      </c>
      <c r="B29" s="29" t="s">
        <v>9</v>
      </c>
      <c r="C29" s="32">
        <v>-23481</v>
      </c>
      <c r="D29" s="32">
        <v>-19654</v>
      </c>
    </row>
    <row r="30" spans="1:4" x14ac:dyDescent="0.25">
      <c r="A30" s="56" t="s">
        <v>27</v>
      </c>
      <c r="B30" s="29" t="s">
        <v>23</v>
      </c>
      <c r="C30" s="58">
        <v>-27924</v>
      </c>
      <c r="D30" s="58">
        <v>-7961</v>
      </c>
    </row>
    <row r="31" spans="1:4" x14ac:dyDescent="0.25">
      <c r="A31" s="50" t="s">
        <v>28</v>
      </c>
      <c r="B31" s="29" t="s">
        <v>23</v>
      </c>
      <c r="C31" s="61">
        <f>SUM(C25:C30)</f>
        <v>551957</v>
      </c>
      <c r="D31" s="61">
        <f>SUM(D25:D30)</f>
        <v>493709</v>
      </c>
    </row>
    <row r="32" spans="1:4" x14ac:dyDescent="0.25">
      <c r="A32" s="59" t="s">
        <v>29</v>
      </c>
      <c r="B32" s="29"/>
      <c r="C32" s="30" t="s">
        <v>0</v>
      </c>
      <c r="D32" s="30" t="s">
        <v>0</v>
      </c>
    </row>
    <row r="33" spans="1:4" x14ac:dyDescent="0.25">
      <c r="A33" s="31" t="s">
        <v>30</v>
      </c>
      <c r="B33" s="29" t="s">
        <v>9</v>
      </c>
      <c r="C33" s="32">
        <v>25191</v>
      </c>
      <c r="D33" s="32">
        <v>21676</v>
      </c>
    </row>
    <row r="34" spans="1:4" x14ac:dyDescent="0.25">
      <c r="A34" s="31" t="s">
        <v>108</v>
      </c>
      <c r="B34" s="29" t="s">
        <v>31</v>
      </c>
      <c r="C34" s="32">
        <v>1550</v>
      </c>
      <c r="D34" s="32">
        <v>2008</v>
      </c>
    </row>
    <row r="35" spans="1:4" x14ac:dyDescent="0.25">
      <c r="A35" s="56" t="s">
        <v>32</v>
      </c>
      <c r="B35" s="29" t="s">
        <v>33</v>
      </c>
      <c r="C35" s="58">
        <v>1490</v>
      </c>
      <c r="D35" s="58">
        <v>1503</v>
      </c>
    </row>
    <row r="36" spans="1:4" x14ac:dyDescent="0.25">
      <c r="A36" s="50" t="s">
        <v>34</v>
      </c>
      <c r="B36" s="29"/>
      <c r="C36" s="53">
        <f>SUM(C33:C35)</f>
        <v>28231</v>
      </c>
      <c r="D36" s="53">
        <f>SUM(D33:D35)</f>
        <v>25187</v>
      </c>
    </row>
    <row r="37" spans="1:4" x14ac:dyDescent="0.25">
      <c r="A37" s="33" t="s">
        <v>35</v>
      </c>
      <c r="B37" s="29" t="s">
        <v>36</v>
      </c>
      <c r="C37" s="34">
        <v>55511</v>
      </c>
      <c r="D37" s="34">
        <v>95271</v>
      </c>
    </row>
    <row r="38" spans="1:4" x14ac:dyDescent="0.25">
      <c r="A38" s="59" t="s">
        <v>37</v>
      </c>
      <c r="B38" s="29"/>
      <c r="C38" s="52" t="s">
        <v>0</v>
      </c>
      <c r="D38" s="52" t="s">
        <v>0</v>
      </c>
    </row>
    <row r="39" spans="1:4" x14ac:dyDescent="0.25">
      <c r="A39" s="31" t="s">
        <v>38</v>
      </c>
      <c r="B39" s="29" t="s">
        <v>39</v>
      </c>
      <c r="C39" s="32">
        <v>48059</v>
      </c>
      <c r="D39" s="32">
        <v>48610</v>
      </c>
    </row>
    <row r="40" spans="1:4" x14ac:dyDescent="0.25">
      <c r="A40" s="31" t="s">
        <v>40</v>
      </c>
      <c r="B40" s="29" t="s">
        <v>16</v>
      </c>
      <c r="C40" s="32">
        <v>0</v>
      </c>
      <c r="D40" s="32">
        <v>269</v>
      </c>
    </row>
    <row r="41" spans="1:4" x14ac:dyDescent="0.25">
      <c r="A41" s="31" t="s">
        <v>109</v>
      </c>
      <c r="B41" s="29" t="s">
        <v>10</v>
      </c>
      <c r="C41" s="32">
        <v>2916</v>
      </c>
      <c r="D41" s="32">
        <v>1876</v>
      </c>
    </row>
    <row r="42" spans="1:4" x14ac:dyDescent="0.25">
      <c r="A42" s="31" t="s">
        <v>110</v>
      </c>
      <c r="B42" s="29" t="s">
        <v>31</v>
      </c>
      <c r="C42" s="32">
        <v>830</v>
      </c>
      <c r="D42" s="32">
        <v>1020</v>
      </c>
    </row>
    <row r="43" spans="1:4" x14ac:dyDescent="0.25">
      <c r="A43" s="56" t="s">
        <v>41</v>
      </c>
      <c r="B43" s="29" t="s">
        <v>33</v>
      </c>
      <c r="C43" s="58">
        <v>11878</v>
      </c>
      <c r="D43" s="58">
        <v>13297</v>
      </c>
    </row>
    <row r="44" spans="1:4" x14ac:dyDescent="0.25">
      <c r="A44" s="50" t="s">
        <v>42</v>
      </c>
      <c r="B44" s="29"/>
      <c r="C44" s="53">
        <f>SUM(C39:C43)</f>
        <v>63683</v>
      </c>
      <c r="D44" s="53">
        <f>SUM(D39:D43)</f>
        <v>65072</v>
      </c>
    </row>
    <row r="45" spans="1:4" x14ac:dyDescent="0.25">
      <c r="A45" s="33" t="s">
        <v>43</v>
      </c>
      <c r="B45" s="29" t="s">
        <v>36</v>
      </c>
      <c r="C45" s="34">
        <v>47063</v>
      </c>
      <c r="D45" s="34">
        <v>34523</v>
      </c>
    </row>
    <row r="46" spans="1:4" x14ac:dyDescent="0.25">
      <c r="A46" s="33" t="s">
        <v>44</v>
      </c>
      <c r="B46" s="29"/>
      <c r="C46" s="34">
        <f>C37+C45</f>
        <v>102574</v>
      </c>
      <c r="D46" s="34">
        <f>D37+D45</f>
        <v>129794</v>
      </c>
    </row>
    <row r="47" spans="1:4" x14ac:dyDescent="0.25">
      <c r="A47" s="33" t="s">
        <v>45</v>
      </c>
      <c r="B47" s="29"/>
      <c r="C47" s="34">
        <f>C36+C44</f>
        <v>91914</v>
      </c>
      <c r="D47" s="34">
        <f>D36+D44</f>
        <v>90259</v>
      </c>
    </row>
    <row r="48" spans="1:4" ht="31.5" x14ac:dyDescent="0.25">
      <c r="A48" s="33" t="s">
        <v>46</v>
      </c>
      <c r="B48" s="29"/>
      <c r="C48" s="34">
        <f>C31+C46+C47</f>
        <v>746445</v>
      </c>
      <c r="D48" s="34">
        <f>D31+D46+D47</f>
        <v>713762</v>
      </c>
    </row>
    <row r="51" spans="1:5" s="1" customFormat="1" x14ac:dyDescent="0.25">
      <c r="A51" s="6"/>
      <c r="B51" s="3"/>
      <c r="C51" s="2"/>
      <c r="D51" s="5"/>
      <c r="E51" s="5"/>
    </row>
    <row r="52" spans="1:5" s="1" customFormat="1" x14ac:dyDescent="0.25">
      <c r="A52" s="6"/>
      <c r="B52" s="3"/>
      <c r="C52" s="2"/>
      <c r="D52" s="5"/>
      <c r="E52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pane ySplit="2" topLeftCell="A3" activePane="bottomLeft" state="frozen"/>
      <selection pane="bottomLeft" activeCell="C29" sqref="C29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5" width="20" style="26" customWidth="1"/>
    <col min="6" max="6" width="12.42578125" style="26" customWidth="1"/>
    <col min="7" max="7" width="13.28515625" style="26" customWidth="1"/>
    <col min="8" max="16384" width="9.140625" style="26"/>
  </cols>
  <sheetData>
    <row r="1" spans="1:4" ht="1.35" customHeight="1" x14ac:dyDescent="0.25"/>
    <row r="2" spans="1:4" ht="69.75" customHeight="1" x14ac:dyDescent="0.25">
      <c r="A2" s="70" t="s">
        <v>116</v>
      </c>
      <c r="B2" s="70"/>
      <c r="C2" s="70"/>
      <c r="D2" s="70"/>
    </row>
    <row r="3" spans="1:4" x14ac:dyDescent="0.25">
      <c r="A3" s="28"/>
      <c r="B3" s="28"/>
      <c r="C3" s="28"/>
      <c r="D3" s="28"/>
    </row>
    <row r="4" spans="1:4" ht="16.5" thickBot="1" x14ac:dyDescent="0.3">
      <c r="A4" s="27" t="s">
        <v>0</v>
      </c>
      <c r="B4" s="28" t="s">
        <v>1</v>
      </c>
      <c r="C4" s="40" t="s">
        <v>115</v>
      </c>
      <c r="D4" s="40" t="s">
        <v>111</v>
      </c>
    </row>
    <row r="5" spans="1:4" x14ac:dyDescent="0.25">
      <c r="A5" s="27" t="s">
        <v>47</v>
      </c>
      <c r="B5" s="29"/>
      <c r="C5" s="30" t="s">
        <v>0</v>
      </c>
      <c r="D5" s="30" t="s">
        <v>0</v>
      </c>
    </row>
    <row r="6" spans="1:4" x14ac:dyDescent="0.25">
      <c r="A6" s="31" t="s">
        <v>48</v>
      </c>
      <c r="B6" s="29" t="s">
        <v>49</v>
      </c>
      <c r="C6" s="64">
        <v>506294</v>
      </c>
      <c r="D6" s="64">
        <v>466991</v>
      </c>
    </row>
    <row r="7" spans="1:4" x14ac:dyDescent="0.25">
      <c r="A7" s="31" t="s">
        <v>50</v>
      </c>
      <c r="B7" s="29" t="s">
        <v>49</v>
      </c>
      <c r="C7" s="64">
        <v>2894</v>
      </c>
      <c r="D7" s="64">
        <v>2838</v>
      </c>
    </row>
    <row r="8" spans="1:4" ht="31.5" x14ac:dyDescent="0.25">
      <c r="A8" s="49" t="s">
        <v>51</v>
      </c>
      <c r="B8" s="29" t="s">
        <v>49</v>
      </c>
      <c r="C8" s="64">
        <v>22386</v>
      </c>
      <c r="D8" s="64">
        <v>3334</v>
      </c>
    </row>
    <row r="9" spans="1:4" x14ac:dyDescent="0.25">
      <c r="A9" s="31" t="s">
        <v>52</v>
      </c>
      <c r="B9" s="29" t="s">
        <v>49</v>
      </c>
      <c r="C9" s="64">
        <v>877</v>
      </c>
      <c r="D9" s="64">
        <v>451</v>
      </c>
    </row>
    <row r="10" spans="1:4" x14ac:dyDescent="0.25">
      <c r="A10" s="31" t="s">
        <v>53</v>
      </c>
      <c r="B10" s="29" t="s">
        <v>49</v>
      </c>
      <c r="C10" s="64">
        <v>611</v>
      </c>
      <c r="D10" s="64">
        <v>169</v>
      </c>
    </row>
    <row r="11" spans="1:4" x14ac:dyDescent="0.25">
      <c r="A11" s="51" t="s">
        <v>54</v>
      </c>
      <c r="B11" s="29"/>
      <c r="C11" s="34">
        <f>SUM(C6:C10)</f>
        <v>533062</v>
      </c>
      <c r="D11" s="34">
        <f>SUM(D6:D10)</f>
        <v>473783</v>
      </c>
    </row>
    <row r="12" spans="1:4" x14ac:dyDescent="0.25">
      <c r="A12" s="27" t="s">
        <v>55</v>
      </c>
      <c r="B12" s="29"/>
      <c r="C12" s="52" t="s">
        <v>0</v>
      </c>
      <c r="D12" s="52" t="s">
        <v>0</v>
      </c>
    </row>
    <row r="13" spans="1:4" x14ac:dyDescent="0.25">
      <c r="A13" s="31" t="s">
        <v>56</v>
      </c>
      <c r="B13" s="29" t="s">
        <v>57</v>
      </c>
      <c r="C13" s="64">
        <v>-219820</v>
      </c>
      <c r="D13" s="64">
        <v>-172076</v>
      </c>
    </row>
    <row r="14" spans="1:4" x14ac:dyDescent="0.25">
      <c r="A14" s="31" t="s">
        <v>58</v>
      </c>
      <c r="B14" s="29" t="s">
        <v>57</v>
      </c>
      <c r="C14" s="64">
        <v>-172440</v>
      </c>
      <c r="D14" s="64">
        <v>-147930</v>
      </c>
    </row>
    <row r="15" spans="1:4" x14ac:dyDescent="0.25">
      <c r="A15" s="31" t="s">
        <v>59</v>
      </c>
      <c r="B15" s="29" t="s">
        <v>60</v>
      </c>
      <c r="C15" s="64">
        <v>-25946</v>
      </c>
      <c r="D15" s="64">
        <v>-24105</v>
      </c>
    </row>
    <row r="16" spans="1:4" ht="31.5" x14ac:dyDescent="0.25">
      <c r="A16" s="31" t="s">
        <v>61</v>
      </c>
      <c r="B16" s="29" t="s">
        <v>57</v>
      </c>
      <c r="C16" s="32">
        <v>-14760</v>
      </c>
      <c r="D16" s="32">
        <v>-11678</v>
      </c>
    </row>
    <row r="17" spans="1:5" x14ac:dyDescent="0.25">
      <c r="A17" s="31" t="s">
        <v>62</v>
      </c>
      <c r="B17" s="29" t="s">
        <v>57</v>
      </c>
      <c r="C17" s="64">
        <v>27240</v>
      </c>
      <c r="D17" s="64">
        <v>2054</v>
      </c>
    </row>
    <row r="18" spans="1:5" x14ac:dyDescent="0.25">
      <c r="A18" s="31" t="s">
        <v>63</v>
      </c>
      <c r="B18" s="29" t="s">
        <v>57</v>
      </c>
      <c r="C18" s="64">
        <v>-40454</v>
      </c>
      <c r="D18" s="64">
        <v>-29829</v>
      </c>
    </row>
    <row r="19" spans="1:5" x14ac:dyDescent="0.25">
      <c r="A19" s="31" t="s">
        <v>64</v>
      </c>
      <c r="B19" s="29" t="s">
        <v>57</v>
      </c>
      <c r="C19" s="64">
        <v>-7091</v>
      </c>
      <c r="D19" s="64">
        <v>-6840</v>
      </c>
    </row>
    <row r="20" spans="1:5" x14ac:dyDescent="0.25">
      <c r="A20" s="54" t="s">
        <v>65</v>
      </c>
      <c r="B20" s="29"/>
      <c r="C20" s="55">
        <f>SUM(C13:C19)</f>
        <v>-453271</v>
      </c>
      <c r="D20" s="55">
        <f>SUM(D13:D19)</f>
        <v>-390404</v>
      </c>
    </row>
    <row r="21" spans="1:5" x14ac:dyDescent="0.25">
      <c r="A21" s="51" t="s">
        <v>66</v>
      </c>
      <c r="B21" s="29"/>
      <c r="C21" s="57">
        <f>C11+C20</f>
        <v>79791</v>
      </c>
      <c r="D21" s="57">
        <f>D11+D20</f>
        <v>83379</v>
      </c>
    </row>
    <row r="22" spans="1:5" x14ac:dyDescent="0.25">
      <c r="A22" s="31" t="s">
        <v>67</v>
      </c>
      <c r="B22" s="29" t="s">
        <v>68</v>
      </c>
      <c r="C22" s="32">
        <v>24823</v>
      </c>
      <c r="D22" s="32">
        <v>25269</v>
      </c>
    </row>
    <row r="23" spans="1:5" x14ac:dyDescent="0.25">
      <c r="A23" s="56" t="s">
        <v>69</v>
      </c>
      <c r="B23" s="29" t="s">
        <v>70</v>
      </c>
      <c r="C23" s="58">
        <v>-7658</v>
      </c>
      <c r="D23" s="58">
        <v>-8977</v>
      </c>
    </row>
    <row r="24" spans="1:5" x14ac:dyDescent="0.25">
      <c r="A24" s="50" t="s">
        <v>71</v>
      </c>
      <c r="B24" s="29"/>
      <c r="C24" s="53">
        <f>C22+C23</f>
        <v>17165</v>
      </c>
      <c r="D24" s="53">
        <f>D22+D23</f>
        <v>16292</v>
      </c>
    </row>
    <row r="25" spans="1:5" x14ac:dyDescent="0.25">
      <c r="A25" s="33" t="s">
        <v>72</v>
      </c>
      <c r="B25" s="29"/>
      <c r="C25" s="34">
        <f>C21+C24</f>
        <v>96956</v>
      </c>
      <c r="D25" s="34">
        <f>D21+D24</f>
        <v>99671</v>
      </c>
    </row>
    <row r="26" spans="1:5" x14ac:dyDescent="0.25">
      <c r="A26" s="35" t="s">
        <v>73</v>
      </c>
      <c r="B26" s="29" t="s">
        <v>74</v>
      </c>
      <c r="C26" s="36">
        <v>-3928</v>
      </c>
      <c r="D26" s="36">
        <v>-9398</v>
      </c>
    </row>
    <row r="27" spans="1:5" x14ac:dyDescent="0.25">
      <c r="A27" s="33" t="s">
        <v>75</v>
      </c>
      <c r="B27" s="29"/>
      <c r="C27" s="34">
        <f>C25+C26</f>
        <v>93028</v>
      </c>
      <c r="D27" s="34">
        <f>D25+D26</f>
        <v>90273</v>
      </c>
    </row>
    <row r="28" spans="1:5" ht="33" customHeight="1" x14ac:dyDescent="0.25"/>
    <row r="29" spans="1:5" s="1" customFormat="1" x14ac:dyDescent="0.25">
      <c r="A29" s="6"/>
      <c r="B29" s="3"/>
      <c r="C29" s="2"/>
      <c r="D29" s="5"/>
      <c r="E29" s="5"/>
    </row>
    <row r="30" spans="1:5" s="1" customFormat="1" x14ac:dyDescent="0.25">
      <c r="A30" s="6"/>
      <c r="B30" s="3"/>
      <c r="C30" s="2"/>
      <c r="D30" s="5"/>
      <c r="E30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zoomScaleNormal="100" workbookViewId="0">
      <selection activeCell="G5" sqref="G5"/>
    </sheetView>
  </sheetViews>
  <sheetFormatPr defaultRowHeight="15.75" x14ac:dyDescent="0.25"/>
  <cols>
    <col min="1" max="1" width="50.7109375" style="4" customWidth="1"/>
    <col min="2" max="2" width="15.7109375" style="3" customWidth="1"/>
    <col min="3" max="4" width="20.7109375" style="2" customWidth="1"/>
    <col min="5" max="16384" width="9.140625" style="1"/>
  </cols>
  <sheetData>
    <row r="1" spans="1:5" ht="87" customHeight="1" x14ac:dyDescent="0.25">
      <c r="A1" s="71" t="s">
        <v>117</v>
      </c>
      <c r="B1" s="71"/>
      <c r="C1" s="71"/>
      <c r="D1" s="71"/>
    </row>
    <row r="2" spans="1:5" ht="24.95" customHeight="1" thickBot="1" x14ac:dyDescent="0.3">
      <c r="A2" s="17"/>
      <c r="B2" s="37" t="s">
        <v>1</v>
      </c>
      <c r="C2" s="40" t="s">
        <v>115</v>
      </c>
      <c r="D2" s="40" t="s">
        <v>111</v>
      </c>
    </row>
    <row r="3" spans="1:5" x14ac:dyDescent="0.25">
      <c r="A3" s="17"/>
      <c r="B3" s="37"/>
      <c r="C3" s="38"/>
      <c r="D3" s="38"/>
    </row>
    <row r="4" spans="1:5" ht="32.1" customHeight="1" x14ac:dyDescent="0.25">
      <c r="A4" s="20" t="s">
        <v>86</v>
      </c>
      <c r="B4" s="16"/>
    </row>
    <row r="5" spans="1:5" s="24" customFormat="1" ht="24.95" customHeight="1" x14ac:dyDescent="0.25">
      <c r="A5" s="19" t="s">
        <v>92</v>
      </c>
      <c r="B5" s="25"/>
      <c r="C5" s="18">
        <v>527562</v>
      </c>
      <c r="D5" s="18">
        <v>485376</v>
      </c>
      <c r="E5" s="21"/>
    </row>
    <row r="6" spans="1:5" s="24" customFormat="1" ht="24.95" customHeight="1" x14ac:dyDescent="0.25">
      <c r="A6" s="19" t="s">
        <v>93</v>
      </c>
      <c r="B6" s="25"/>
      <c r="C6" s="18">
        <v>3851</v>
      </c>
      <c r="D6" s="18">
        <v>6478</v>
      </c>
      <c r="E6" s="21"/>
    </row>
    <row r="7" spans="1:5" ht="24.95" customHeight="1" x14ac:dyDescent="0.25">
      <c r="A7" s="19" t="s">
        <v>94</v>
      </c>
      <c r="B7" s="16"/>
      <c r="C7" s="18">
        <v>617</v>
      </c>
      <c r="D7" s="18">
        <v>98</v>
      </c>
    </row>
    <row r="8" spans="1:5" s="10" customFormat="1" ht="24.95" customHeight="1" x14ac:dyDescent="0.25">
      <c r="A8" s="19" t="s">
        <v>118</v>
      </c>
      <c r="B8" s="16"/>
      <c r="C8" s="18">
        <v>-310714</v>
      </c>
      <c r="D8" s="18">
        <v>-255241</v>
      </c>
    </row>
    <row r="9" spans="1:5" s="10" customFormat="1" ht="24.95" customHeight="1" x14ac:dyDescent="0.25">
      <c r="A9" s="19" t="s">
        <v>119</v>
      </c>
      <c r="B9" s="16"/>
      <c r="C9" s="18">
        <v>-106194</v>
      </c>
      <c r="D9" s="18">
        <v>-88857</v>
      </c>
    </row>
    <row r="10" spans="1:5" s="10" customFormat="1" ht="24.95" customHeight="1" x14ac:dyDescent="0.25">
      <c r="A10" s="19" t="s">
        <v>95</v>
      </c>
      <c r="B10" s="16"/>
      <c r="C10" s="18">
        <v>-74449</v>
      </c>
      <c r="D10" s="18">
        <v>-70752</v>
      </c>
    </row>
    <row r="11" spans="1:5" s="24" customFormat="1" ht="24.95" customHeight="1" x14ac:dyDescent="0.25">
      <c r="A11" s="19" t="s">
        <v>120</v>
      </c>
      <c r="B11" s="25"/>
      <c r="C11" s="18">
        <v>-6969</v>
      </c>
      <c r="D11" s="18">
        <v>-13676</v>
      </c>
    </row>
    <row r="12" spans="1:5" ht="32.1" customHeight="1" x14ac:dyDescent="0.25">
      <c r="A12" s="9" t="s">
        <v>85</v>
      </c>
      <c r="B12" s="8">
        <v>27</v>
      </c>
      <c r="C12" s="7">
        <f>SUM(C5:C11)</f>
        <v>33704</v>
      </c>
      <c r="D12" s="7">
        <f>SUM(D5:D11)</f>
        <v>63426</v>
      </c>
    </row>
    <row r="13" spans="1:5" ht="5.25" customHeight="1" x14ac:dyDescent="0.25">
      <c r="A13" s="17"/>
      <c r="B13" s="16"/>
      <c r="C13" s="15"/>
      <c r="D13" s="15"/>
    </row>
    <row r="14" spans="1:5" ht="31.5" x14ac:dyDescent="0.25">
      <c r="A14" s="20" t="s">
        <v>84</v>
      </c>
      <c r="B14" s="16"/>
      <c r="C14" s="4"/>
      <c r="D14" s="4"/>
    </row>
    <row r="15" spans="1:5" s="24" customFormat="1" ht="24.95" customHeight="1" x14ac:dyDescent="0.25">
      <c r="A15" s="19" t="s">
        <v>96</v>
      </c>
      <c r="B15" s="16"/>
      <c r="C15" s="18">
        <v>14508</v>
      </c>
      <c r="D15" s="18">
        <v>9600</v>
      </c>
    </row>
    <row r="16" spans="1:5" s="24" customFormat="1" ht="24.95" customHeight="1" x14ac:dyDescent="0.25">
      <c r="A16" s="6" t="s">
        <v>121</v>
      </c>
      <c r="B16" s="16">
        <v>27</v>
      </c>
      <c r="C16" s="18">
        <v>8283</v>
      </c>
      <c r="D16" s="18">
        <v>0</v>
      </c>
    </row>
    <row r="17" spans="1:4" s="23" customFormat="1" ht="24.95" customHeight="1" x14ac:dyDescent="0.25">
      <c r="A17" s="19" t="s">
        <v>122</v>
      </c>
      <c r="B17" s="16"/>
      <c r="C17" s="18">
        <v>381</v>
      </c>
      <c r="D17" s="18">
        <v>0</v>
      </c>
    </row>
    <row r="18" spans="1:4" s="23" customFormat="1" ht="24.95" customHeight="1" x14ac:dyDescent="0.25">
      <c r="A18" s="19" t="s">
        <v>123</v>
      </c>
      <c r="B18" s="16"/>
      <c r="C18" s="18">
        <v>3645</v>
      </c>
      <c r="D18" s="18">
        <v>2541</v>
      </c>
    </row>
    <row r="19" spans="1:4" s="23" customFormat="1" ht="24.95" customHeight="1" x14ac:dyDescent="0.25">
      <c r="A19" s="19" t="s">
        <v>124</v>
      </c>
      <c r="B19" s="16"/>
      <c r="C19" s="18">
        <v>153</v>
      </c>
      <c r="D19" s="18">
        <v>311</v>
      </c>
    </row>
    <row r="20" spans="1:4" s="23" customFormat="1" ht="30" customHeight="1" x14ac:dyDescent="0.25">
      <c r="A20" s="19" t="s">
        <v>112</v>
      </c>
      <c r="B20" s="16" t="s">
        <v>113</v>
      </c>
      <c r="C20" s="18">
        <v>-10653</v>
      </c>
      <c r="D20" s="18">
        <v>-51916</v>
      </c>
    </row>
    <row r="21" spans="1:4" s="21" customFormat="1" ht="31.5" x14ac:dyDescent="0.25">
      <c r="A21" s="19" t="s">
        <v>97</v>
      </c>
      <c r="B21" s="16"/>
      <c r="C21" s="22">
        <v>-22833</v>
      </c>
      <c r="D21" s="22">
        <v>-31255</v>
      </c>
    </row>
    <row r="22" spans="1:4" ht="32.1" customHeight="1" x14ac:dyDescent="0.25">
      <c r="A22" s="9" t="s">
        <v>83</v>
      </c>
      <c r="B22" s="8">
        <v>27</v>
      </c>
      <c r="C22" s="7">
        <f>SUM(C15:C21)</f>
        <v>-6516</v>
      </c>
      <c r="D22" s="7">
        <f>SUM(D15:D21)</f>
        <v>-70719</v>
      </c>
    </row>
    <row r="23" spans="1:4" ht="4.5" customHeight="1" x14ac:dyDescent="0.25">
      <c r="A23" s="17"/>
      <c r="B23" s="16"/>
      <c r="C23" s="15"/>
      <c r="D23" s="15"/>
    </row>
    <row r="24" spans="1:4" ht="32.1" customHeight="1" x14ac:dyDescent="0.25">
      <c r="A24" s="20" t="s">
        <v>82</v>
      </c>
      <c r="B24" s="16"/>
      <c r="C24" s="4"/>
      <c r="D24" s="4"/>
    </row>
    <row r="25" spans="1:4" ht="24.95" customHeight="1" x14ac:dyDescent="0.25">
      <c r="A25" s="19" t="s">
        <v>81</v>
      </c>
      <c r="B25" s="16"/>
      <c r="C25" s="18">
        <v>-26370</v>
      </c>
      <c r="D25" s="18">
        <v>-21991</v>
      </c>
    </row>
    <row r="26" spans="1:4" ht="32.1" customHeight="1" x14ac:dyDescent="0.25">
      <c r="A26" s="9" t="s">
        <v>80</v>
      </c>
      <c r="B26" s="8">
        <v>27</v>
      </c>
      <c r="C26" s="7">
        <f>SUM(C25)</f>
        <v>-26370</v>
      </c>
      <c r="D26" s="7">
        <f>SUM(D25)</f>
        <v>-21991</v>
      </c>
    </row>
    <row r="27" spans="1:4" ht="2.25" customHeight="1" x14ac:dyDescent="0.25">
      <c r="A27" s="17"/>
      <c r="B27" s="16"/>
      <c r="C27" s="15"/>
      <c r="D27" s="15"/>
    </row>
    <row r="28" spans="1:4" ht="32.1" customHeight="1" x14ac:dyDescent="0.25">
      <c r="A28" s="14" t="s">
        <v>79</v>
      </c>
      <c r="B28" s="13"/>
      <c r="C28" s="12">
        <f>C12+C22+C26</f>
        <v>818</v>
      </c>
      <c r="D28" s="12">
        <f>D12+D22+D26</f>
        <v>-29284</v>
      </c>
    </row>
    <row r="29" spans="1:4" s="10" customFormat="1" ht="40.5" customHeight="1" x14ac:dyDescent="0.25">
      <c r="A29" s="9" t="s">
        <v>78</v>
      </c>
      <c r="B29" s="8"/>
      <c r="C29" s="7">
        <v>246173</v>
      </c>
      <c r="D29" s="7">
        <v>274471</v>
      </c>
    </row>
    <row r="30" spans="1:4" s="10" customFormat="1" ht="31.5" x14ac:dyDescent="0.25">
      <c r="A30" s="11" t="s">
        <v>77</v>
      </c>
      <c r="B30" s="8">
        <v>27</v>
      </c>
      <c r="C30" s="7">
        <v>-1199</v>
      </c>
      <c r="D30" s="7">
        <v>986</v>
      </c>
    </row>
    <row r="31" spans="1:4" ht="32.1" customHeight="1" x14ac:dyDescent="0.25">
      <c r="A31" s="9" t="s">
        <v>76</v>
      </c>
      <c r="B31" s="8">
        <v>11</v>
      </c>
      <c r="C31" s="7">
        <f>C29+C28+C30</f>
        <v>245792</v>
      </c>
      <c r="D31" s="7">
        <f>D28+D29+D30</f>
        <v>246173</v>
      </c>
    </row>
    <row r="34" spans="1:4" x14ac:dyDescent="0.25">
      <c r="A34" s="6"/>
      <c r="D34" s="5"/>
    </row>
    <row r="35" spans="1:4" x14ac:dyDescent="0.25">
      <c r="A35" s="6"/>
      <c r="D35" s="5"/>
    </row>
    <row r="36" spans="1:4" x14ac:dyDescent="0.25">
      <c r="A36" s="26"/>
      <c r="B36" s="26"/>
      <c r="C36" s="26"/>
      <c r="D36" s="26"/>
    </row>
  </sheetData>
  <mergeCells count="1">
    <mergeCell ref="A1:D1"/>
  </mergeCells>
  <printOptions horizontalCentered="1"/>
  <pageMargins left="0.98425196850393704" right="0.39370078740157483" top="0.59055118110236227" bottom="0.59055118110236227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G10" sqref="G10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16384" width="9.140625" style="26"/>
  </cols>
  <sheetData>
    <row r="1" spans="1:4" ht="63" customHeight="1" x14ac:dyDescent="0.25">
      <c r="A1" s="72" t="s">
        <v>125</v>
      </c>
      <c r="B1" s="72"/>
      <c r="C1" s="72"/>
      <c r="D1" s="72"/>
    </row>
    <row r="3" spans="1:4" ht="16.5" thickBot="1" x14ac:dyDescent="0.3">
      <c r="C3" s="40" t="s">
        <v>115</v>
      </c>
      <c r="D3" s="40" t="s">
        <v>111</v>
      </c>
    </row>
    <row r="4" spans="1:4" x14ac:dyDescent="0.25">
      <c r="C4" s="41"/>
      <c r="D4" s="41"/>
    </row>
    <row r="5" spans="1:4" ht="16.5" thickBot="1" x14ac:dyDescent="0.3">
      <c r="A5" s="42" t="s">
        <v>88</v>
      </c>
      <c r="B5" s="43"/>
      <c r="C5" s="68">
        <v>93028</v>
      </c>
      <c r="D5" s="68">
        <v>90273</v>
      </c>
    </row>
    <row r="6" spans="1:4" x14ac:dyDescent="0.25">
      <c r="D6" s="44"/>
    </row>
    <row r="7" spans="1:4" ht="31.5" x14ac:dyDescent="0.25">
      <c r="A7" s="45" t="s">
        <v>87</v>
      </c>
      <c r="C7" s="62">
        <v>-3605</v>
      </c>
      <c r="D7" s="62">
        <v>-2345</v>
      </c>
    </row>
    <row r="8" spans="1:4" x14ac:dyDescent="0.25">
      <c r="C8" s="63"/>
      <c r="D8" s="63"/>
    </row>
    <row r="9" spans="1:4" ht="47.25" x14ac:dyDescent="0.25">
      <c r="A9" s="45" t="s">
        <v>89</v>
      </c>
      <c r="C9" s="62">
        <v>-3839</v>
      </c>
      <c r="D9" s="62">
        <v>7235</v>
      </c>
    </row>
    <row r="10" spans="1:4" x14ac:dyDescent="0.25">
      <c r="A10" s="45"/>
      <c r="C10" s="62"/>
      <c r="D10" s="62"/>
    </row>
    <row r="11" spans="1:4" ht="31.5" x14ac:dyDescent="0.25">
      <c r="A11" s="45" t="s">
        <v>126</v>
      </c>
      <c r="C11" s="62">
        <v>74</v>
      </c>
      <c r="D11" s="62">
        <v>0</v>
      </c>
    </row>
    <row r="12" spans="1:4" ht="16.5" thickBot="1" x14ac:dyDescent="0.3">
      <c r="C12" s="66"/>
      <c r="D12" s="65"/>
    </row>
    <row r="13" spans="1:4" ht="16.5" thickBot="1" x14ac:dyDescent="0.3">
      <c r="A13" s="46" t="s">
        <v>90</v>
      </c>
      <c r="B13" s="44"/>
      <c r="C13" s="47">
        <f>C7+C9+C11</f>
        <v>-7370</v>
      </c>
      <c r="D13" s="47">
        <f>D7+D9+D11</f>
        <v>4890</v>
      </c>
    </row>
    <row r="14" spans="1:4" ht="16.5" thickBot="1" x14ac:dyDescent="0.3">
      <c r="A14" s="46"/>
      <c r="B14" s="48"/>
      <c r="C14" s="46"/>
      <c r="D14" s="41"/>
    </row>
    <row r="15" spans="1:4" ht="16.5" thickBot="1" x14ac:dyDescent="0.3">
      <c r="A15" s="41" t="s">
        <v>91</v>
      </c>
      <c r="C15" s="67">
        <f>C5+C13</f>
        <v>85658</v>
      </c>
      <c r="D15" s="67">
        <f>D5+D13</f>
        <v>95163</v>
      </c>
    </row>
    <row r="16" spans="1:4" x14ac:dyDescent="0.25">
      <c r="A16" s="44"/>
      <c r="B16" s="44"/>
      <c r="C16" s="44"/>
      <c r="D16" s="44"/>
    </row>
    <row r="18" spans="1:4" x14ac:dyDescent="0.25">
      <c r="A18" s="6"/>
      <c r="B18" s="3"/>
      <c r="C18" s="2"/>
      <c r="D18" s="5"/>
    </row>
    <row r="19" spans="1:4" x14ac:dyDescent="0.25">
      <c r="A19" s="6"/>
      <c r="B19" s="3"/>
      <c r="C19" s="2"/>
      <c r="D19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BILANT 31.12.2023</vt:lpstr>
      <vt:lpstr>CPP 31.12.2023</vt:lpstr>
      <vt:lpstr>FLUX TREZORERIE 31.12.2023</vt:lpstr>
      <vt:lpstr>ALTE ELEMENTE 31.12.2023</vt:lpstr>
      <vt:lpstr>'BILANT 31.12.2023'!Print_Titles</vt:lpstr>
      <vt:lpstr>'CPP 31.12.2023'!Print_Titles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marilena.asofiei</cp:lastModifiedBy>
  <dcterms:modified xsi:type="dcterms:W3CDTF">2025-07-25T08:31:00Z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